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/>
  <bookViews>
    <workbookView xWindow="3720" yWindow="0" windowWidth="24120" windowHeight="12600"/>
  </bookViews>
  <sheets>
    <sheet name="sample" sheetId="7" r:id="rId1"/>
  </sheets>
  <definedNames>
    <definedName name="author">sample!$D$73</definedName>
    <definedName name="good">sample!$D$75</definedName>
    <definedName name="ng">sample!$D$76</definedName>
    <definedName name="notAuthor">sample!$D$74</definedName>
    <definedName name="Pauthor0">sample!$E$81</definedName>
    <definedName name="Pauthor1">sample!$D$81</definedName>
    <definedName name="Pgood">sample!$D$80</definedName>
    <definedName name="Png">sample!$E$80</definedName>
    <definedName name="QPpool">sample!$D$79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7" l="1"/>
  <c r="L51" i="7"/>
  <c r="L43" i="7"/>
  <c r="L42" i="7"/>
  <c r="L34" i="7"/>
  <c r="L33" i="7"/>
  <c r="L25" i="7"/>
  <c r="L24" i="7"/>
  <c r="L16" i="7"/>
  <c r="L15" i="7"/>
  <c r="K58" i="7"/>
  <c r="J58" i="7"/>
  <c r="I58" i="7"/>
  <c r="H58" i="7"/>
  <c r="G58" i="7"/>
  <c r="F58" i="7"/>
  <c r="K43" i="7"/>
  <c r="J43" i="7"/>
  <c r="I43" i="7"/>
  <c r="H43" i="7"/>
  <c r="G43" i="7"/>
  <c r="F43" i="7"/>
  <c r="K52" i="7"/>
  <c r="J52" i="7"/>
  <c r="I52" i="7"/>
  <c r="H52" i="7"/>
  <c r="G52" i="7"/>
  <c r="F52" i="7"/>
  <c r="K34" i="7"/>
  <c r="J34" i="7"/>
  <c r="I34" i="7"/>
  <c r="H34" i="7"/>
  <c r="G34" i="7"/>
  <c r="F34" i="7"/>
  <c r="K25" i="7"/>
  <c r="J25" i="7"/>
  <c r="I25" i="7"/>
  <c r="H25" i="7"/>
  <c r="G25" i="7"/>
  <c r="F25" i="7"/>
  <c r="K16" i="7"/>
  <c r="J16" i="7"/>
  <c r="I16" i="7"/>
  <c r="H16" i="7"/>
  <c r="G16" i="7"/>
  <c r="F16" i="7"/>
  <c r="F9" i="7"/>
  <c r="F65" i="7" s="1"/>
  <c r="G46" i="7"/>
  <c r="G49" i="7" s="1"/>
  <c r="G37" i="7"/>
  <c r="G40" i="7" s="1"/>
  <c r="I28" i="7"/>
  <c r="I31" i="7" s="1"/>
  <c r="G28" i="7"/>
  <c r="G31" i="7" s="1"/>
  <c r="G62" i="7" s="1"/>
  <c r="K19" i="7"/>
  <c r="K22" i="7" s="1"/>
  <c r="K61" i="7" s="1"/>
  <c r="J19" i="7"/>
  <c r="J22" i="7" s="1"/>
  <c r="F19" i="7"/>
  <c r="F22" i="7" s="1"/>
  <c r="F61" i="7" s="1"/>
  <c r="G10" i="7"/>
  <c r="G13" i="7" s="1"/>
  <c r="G60" i="7" s="1"/>
  <c r="K46" i="7"/>
  <c r="K49" i="7" s="1"/>
  <c r="J46" i="7"/>
  <c r="J49" i="7" s="1"/>
  <c r="I46" i="7"/>
  <c r="I49" i="7" s="1"/>
  <c r="H46" i="7"/>
  <c r="H49" i="7" s="1"/>
  <c r="F46" i="7"/>
  <c r="F49" i="7" s="1"/>
  <c r="K37" i="7"/>
  <c r="K40" i="7" s="1"/>
  <c r="K63" i="7" s="1"/>
  <c r="J37" i="7"/>
  <c r="J40" i="7" s="1"/>
  <c r="I37" i="7"/>
  <c r="I40" i="7" s="1"/>
  <c r="I63" i="7" s="1"/>
  <c r="H37" i="7"/>
  <c r="H40" i="7" s="1"/>
  <c r="H63" i="7" s="1"/>
  <c r="F37" i="7"/>
  <c r="F40" i="7" s="1"/>
  <c r="K28" i="7"/>
  <c r="K31" i="7" s="1"/>
  <c r="K62" i="7" s="1"/>
  <c r="J28" i="7"/>
  <c r="J31" i="7" s="1"/>
  <c r="H28" i="7"/>
  <c r="H31" i="7" s="1"/>
  <c r="H62" i="7" s="1"/>
  <c r="F28" i="7"/>
  <c r="F31" i="7" s="1"/>
  <c r="I19" i="7"/>
  <c r="I22" i="7" s="1"/>
  <c r="H19" i="7"/>
  <c r="H22" i="7" s="1"/>
  <c r="G19" i="7"/>
  <c r="G22" i="7" s="1"/>
  <c r="G61" i="7" s="1"/>
  <c r="K10" i="7"/>
  <c r="K13" i="7" s="1"/>
  <c r="J10" i="7"/>
  <c r="J13" i="7" s="1"/>
  <c r="J60" i="7" s="1"/>
  <c r="I10" i="7"/>
  <c r="I13" i="7" s="1"/>
  <c r="I60" i="7" s="1"/>
  <c r="H10" i="7"/>
  <c r="H13" i="7" s="1"/>
  <c r="F10" i="7"/>
  <c r="F13" i="7" s="1"/>
  <c r="F60" i="7" s="1"/>
  <c r="K45" i="7"/>
  <c r="K69" i="7" s="1"/>
  <c r="J45" i="7"/>
  <c r="J69" i="7" s="1"/>
  <c r="I45" i="7"/>
  <c r="H45" i="7"/>
  <c r="H69" i="7" s="1"/>
  <c r="G45" i="7"/>
  <c r="G69" i="7" s="1"/>
  <c r="F45" i="7"/>
  <c r="F69" i="7" s="1"/>
  <c r="K36" i="7"/>
  <c r="K68" i="7" s="1"/>
  <c r="J36" i="7"/>
  <c r="J68" i="7" s="1"/>
  <c r="I36" i="7"/>
  <c r="I68" i="7" s="1"/>
  <c r="H36" i="7"/>
  <c r="H68" i="7" s="1"/>
  <c r="G36" i="7"/>
  <c r="G68" i="7" s="1"/>
  <c r="F36" i="7"/>
  <c r="F68" i="7" s="1"/>
  <c r="K27" i="7"/>
  <c r="K67" i="7" s="1"/>
  <c r="J27" i="7"/>
  <c r="J67" i="7" s="1"/>
  <c r="I27" i="7"/>
  <c r="I67" i="7" s="1"/>
  <c r="H27" i="7"/>
  <c r="H67" i="7" s="1"/>
  <c r="G27" i="7"/>
  <c r="G67" i="7" s="1"/>
  <c r="F27" i="7"/>
  <c r="F67" i="7" s="1"/>
  <c r="K18" i="7"/>
  <c r="K66" i="7" s="1"/>
  <c r="J18" i="7"/>
  <c r="J66" i="7" s="1"/>
  <c r="I18" i="7"/>
  <c r="I66" i="7" s="1"/>
  <c r="H18" i="7"/>
  <c r="H66" i="7" s="1"/>
  <c r="G18" i="7"/>
  <c r="G66" i="7" s="1"/>
  <c r="F18" i="7"/>
  <c r="F66" i="7" s="1"/>
  <c r="K9" i="7"/>
  <c r="K65" i="7" s="1"/>
  <c r="J9" i="7"/>
  <c r="J65" i="7" s="1"/>
  <c r="I9" i="7"/>
  <c r="I65" i="7" s="1"/>
  <c r="H9" i="7"/>
  <c r="H65" i="7" s="1"/>
  <c r="G9" i="7"/>
  <c r="G65" i="7" s="1"/>
  <c r="I69" i="7"/>
  <c r="G51" i="7"/>
  <c r="G50" i="7" l="1"/>
  <c r="G53" i="7" s="1"/>
  <c r="F50" i="7"/>
  <c r="K50" i="7"/>
  <c r="K53" i="7" s="1"/>
  <c r="H50" i="7"/>
  <c r="H53" i="7" s="1"/>
  <c r="I50" i="7"/>
  <c r="I53" i="7" s="1"/>
  <c r="J50" i="7"/>
  <c r="J53" i="7" s="1"/>
  <c r="H41" i="7"/>
  <c r="H44" i="7" s="1"/>
  <c r="I32" i="7"/>
  <c r="I35" i="7" s="1"/>
  <c r="I41" i="7"/>
  <c r="I44" i="7" s="1"/>
  <c r="F41" i="7"/>
  <c r="J41" i="7"/>
  <c r="J44" i="7" s="1"/>
  <c r="G41" i="7"/>
  <c r="G44" i="7" s="1"/>
  <c r="K41" i="7"/>
  <c r="K44" i="7" s="1"/>
  <c r="H32" i="7"/>
  <c r="H35" i="7" s="1"/>
  <c r="G14" i="7"/>
  <c r="F32" i="7"/>
  <c r="J32" i="7"/>
  <c r="J35" i="7" s="1"/>
  <c r="G32" i="7"/>
  <c r="G35" i="7" s="1"/>
  <c r="K32" i="7"/>
  <c r="K35" i="7" s="1"/>
  <c r="F14" i="7"/>
  <c r="J14" i="7"/>
  <c r="H23" i="7"/>
  <c r="H26" i="7" s="1"/>
  <c r="K14" i="7"/>
  <c r="I23" i="7"/>
  <c r="I26" i="7" s="1"/>
  <c r="H14" i="7"/>
  <c r="F23" i="7"/>
  <c r="J23" i="7"/>
  <c r="J26" i="7" s="1"/>
  <c r="I14" i="7"/>
  <c r="G23" i="7"/>
  <c r="G26" i="7" s="1"/>
  <c r="K23" i="7"/>
  <c r="K26" i="7" s="1"/>
  <c r="G63" i="7"/>
  <c r="J61" i="7"/>
  <c r="I62" i="7"/>
  <c r="H61" i="7"/>
  <c r="F62" i="7"/>
  <c r="J62" i="7"/>
  <c r="K60" i="7"/>
  <c r="I61" i="7"/>
  <c r="H60" i="7"/>
  <c r="F63" i="7"/>
  <c r="J63" i="7"/>
  <c r="F26" i="7" l="1"/>
  <c r="L23" i="7"/>
  <c r="F44" i="7"/>
  <c r="L41" i="7"/>
  <c r="L50" i="7"/>
  <c r="F53" i="7"/>
  <c r="L14" i="7"/>
  <c r="F35" i="7"/>
  <c r="L32" i="7"/>
  <c r="G64" i="7" l="1"/>
  <c r="G56" i="7" s="1"/>
  <c r="G24" i="7" s="1"/>
  <c r="K64" i="7"/>
  <c r="K56" i="7" s="1"/>
  <c r="I64" i="7"/>
  <c r="I56" i="7" s="1"/>
  <c r="J64" i="7"/>
  <c r="J56" i="7" s="1"/>
  <c r="H64" i="7"/>
  <c r="H56" i="7" s="1"/>
  <c r="F64" i="7"/>
  <c r="F56" i="7" s="1"/>
  <c r="F42" i="7" l="1"/>
  <c r="F51" i="7"/>
  <c r="F15" i="7"/>
  <c r="F17" i="7" s="1"/>
  <c r="F33" i="7"/>
  <c r="J15" i="7"/>
  <c r="J17" i="7" s="1"/>
  <c r="J24" i="7"/>
  <c r="J42" i="7"/>
  <c r="J33" i="7"/>
  <c r="J51" i="7"/>
  <c r="H15" i="7"/>
  <c r="H17" i="7" s="1"/>
  <c r="H51" i="7"/>
  <c r="H42" i="7"/>
  <c r="H24" i="7"/>
  <c r="H33" i="7"/>
  <c r="I15" i="7"/>
  <c r="I17" i="7" s="1"/>
  <c r="I42" i="7"/>
  <c r="I24" i="7"/>
  <c r="I51" i="7"/>
  <c r="I33" i="7"/>
  <c r="K33" i="7"/>
  <c r="K15" i="7"/>
  <c r="K17" i="7" s="1"/>
  <c r="K51" i="7"/>
  <c r="K24" i="7"/>
  <c r="K42" i="7"/>
  <c r="G42" i="7"/>
  <c r="G33" i="7"/>
  <c r="F24" i="7"/>
  <c r="G15" i="7"/>
  <c r="G17" i="7" s="1"/>
  <c r="L53" i="7" l="1"/>
  <c r="F57" i="7"/>
  <c r="L44" i="7"/>
  <c r="L35" i="7"/>
  <c r="L26" i="7"/>
  <c r="H57" i="7"/>
  <c r="J57" i="7"/>
  <c r="G57" i="7"/>
  <c r="K57" i="7"/>
  <c r="I57" i="7"/>
  <c r="L17" i="7" l="1"/>
</calcChain>
</file>

<file path=xl/sharedStrings.xml><?xml version="1.0" encoding="utf-8"?>
<sst xmlns="http://schemas.openxmlformats.org/spreadsheetml/2006/main" count="112" uniqueCount="67">
  <si>
    <t>線長</t>
    <rPh sb="0" eb="1">
      <t>セン</t>
    </rPh>
    <rPh sb="1" eb="2">
      <t>ナガ</t>
    </rPh>
    <phoneticPr fontId="1"/>
  </si>
  <si>
    <t>角数</t>
    <rPh sb="0" eb="1">
      <t>カク</t>
    </rPh>
    <rPh sb="1" eb="2">
      <t>スウ</t>
    </rPh>
    <phoneticPr fontId="1"/>
  </si>
  <si>
    <t>品質</t>
    <rPh sb="0" eb="2">
      <t>ヒンシツ</t>
    </rPh>
    <phoneticPr fontId="1"/>
  </si>
  <si>
    <t>チーム数</t>
    <rPh sb="3" eb="4">
      <t>スウ</t>
    </rPh>
    <phoneticPr fontId="1"/>
  </si>
  <si>
    <t>計算用</t>
    <rPh sb="0" eb="2">
      <t>ケイサン</t>
    </rPh>
    <rPh sb="2" eb="3">
      <t>ヨウ</t>
    </rPh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</si>
  <si>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</si>
  <si>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</si>
  <si>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</si>
  <si>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</si>
  <si>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Q5</t>
    <phoneticPr fontId="1"/>
  </si>
  <si>
    <t>検証用</t>
    <rPh sb="0" eb="2">
      <t>ケンショウ</t>
    </rPh>
    <rPh sb="2" eb="3">
      <t>ヨウ</t>
    </rPh>
    <phoneticPr fontId="1"/>
  </si>
  <si>
    <t>出題者</t>
    <rPh sb="0" eb="3">
      <t>シュツダイシャ</t>
    </rPh>
    <phoneticPr fontId="1"/>
  </si>
  <si>
    <t>典型例</t>
    <rPh sb="0" eb="3">
      <t>テンケイレイ</t>
    </rPh>
    <phoneticPr fontId="1"/>
  </si>
  <si>
    <t>2位タイ2チーム</t>
    <rPh sb="1" eb="2">
      <t>イ</t>
    </rPh>
    <phoneticPr fontId="1"/>
  </si>
  <si>
    <t>出題者数?</t>
    <rPh sb="0" eb="3">
      <t>シュツダイシャ</t>
    </rPh>
    <rPh sb="3" eb="4">
      <t>スウ</t>
    </rPh>
    <phoneticPr fontId="1"/>
  </si>
  <si>
    <t>1位タイ3チーム</t>
    <rPh sb="1" eb="2">
      <t>イ</t>
    </rPh>
    <phoneticPr fontId="1"/>
  </si>
  <si>
    <t>B総取り</t>
    <rPh sb="1" eb="3">
      <t>ソウド</t>
    </rPh>
    <phoneticPr fontId="1"/>
  </si>
  <si>
    <t>単一解</t>
    <rPh sb="0" eb="2">
      <t>タンイツ</t>
    </rPh>
    <rPh sb="2" eb="3">
      <t>カイ</t>
    </rPh>
    <phoneticPr fontId="1"/>
  </si>
  <si>
    <t>出題者ミス</t>
    <rPh sb="0" eb="3">
      <t>シュツダイシャ</t>
    </rPh>
    <phoneticPr fontId="1"/>
  </si>
  <si>
    <t>合計</t>
    <rPh sb="0" eb="2">
      <t>ゴウケイ</t>
    </rPh>
    <phoneticPr fontId="1"/>
  </si>
  <si>
    <t>品質合計</t>
    <rPh sb="0" eb="2">
      <t>ヒンシツ</t>
    </rPh>
    <rPh sb="2" eb="4">
      <t>ゴウケイ</t>
    </rPh>
    <phoneticPr fontId="1"/>
  </si>
  <si>
    <t>品質得点合計</t>
    <rPh sb="0" eb="2">
      <t>ヒンシツ</t>
    </rPh>
    <rPh sb="2" eb="4">
      <t>トクテン</t>
    </rPh>
    <rPh sb="4" eb="6">
      <t>ゴウケイ</t>
    </rPh>
    <phoneticPr fontId="1"/>
  </si>
  <si>
    <t>得点小計</t>
    <rPh sb="0" eb="2">
      <t>トクテン</t>
    </rPh>
    <rPh sb="2" eb="4">
      <t>ショウケイ</t>
    </rPh>
    <phoneticPr fontId="1"/>
  </si>
  <si>
    <t>チームA</t>
    <phoneticPr fontId="1"/>
  </si>
  <si>
    <t>チームB</t>
    <phoneticPr fontId="1"/>
  </si>
  <si>
    <t>チームC</t>
    <phoneticPr fontId="1"/>
  </si>
  <si>
    <t>チームD</t>
    <phoneticPr fontId="1"/>
  </si>
  <si>
    <t>チームE</t>
    <phoneticPr fontId="1"/>
  </si>
  <si>
    <t>Q6</t>
    <phoneticPr fontId="1"/>
  </si>
  <si>
    <t>チームA</t>
  </si>
  <si>
    <t>チームB</t>
  </si>
  <si>
    <t>チームC</t>
  </si>
  <si>
    <t>チームD</t>
  </si>
  <si>
    <t>品質ポイント</t>
    <rPh sb="0" eb="2">
      <t>ヒンシツ</t>
    </rPh>
    <phoneticPr fontId="1"/>
  </si>
  <si>
    <t>出題者である</t>
    <rPh sb="0" eb="3">
      <t>シュツダイシャ</t>
    </rPh>
    <phoneticPr fontId="1"/>
  </si>
  <si>
    <t>出題者ではない</t>
    <rPh sb="0" eb="3">
      <t>シュツダイシャ</t>
    </rPh>
    <phoneticPr fontId="1"/>
  </si>
  <si>
    <t>Y</t>
    <phoneticPr fontId="1"/>
  </si>
  <si>
    <t>○</t>
    <phoneticPr fontId="1"/>
  </si>
  <si>
    <t>×</t>
    <phoneticPr fontId="1"/>
  </si>
  <si>
    <t>記号テーブル</t>
    <rPh sb="0" eb="2">
      <t>キゴウ</t>
    </rPh>
    <phoneticPr fontId="1"/>
  </si>
  <si>
    <t>正解を出した</t>
    <rPh sb="0" eb="2">
      <t>セイカイ</t>
    </rPh>
    <rPh sb="3" eb="4">
      <t>ダ</t>
    </rPh>
    <phoneticPr fontId="1"/>
  </si>
  <si>
    <t>N</t>
    <phoneticPr fontId="1"/>
  </si>
  <si>
    <t>解の品質</t>
    <rPh sb="0" eb="1">
      <t>カイ</t>
    </rPh>
    <rPh sb="2" eb="4">
      <t>ヒンシツ</t>
    </rPh>
    <phoneticPr fontId="1"/>
  </si>
  <si>
    <t>値テーブル</t>
    <rPh sb="0" eb="1">
      <t>アタイ</t>
    </rPh>
    <phoneticPr fontId="1"/>
  </si>
  <si>
    <t>品質ポイントプール</t>
    <rPh sb="0" eb="2">
      <t>ヒンシツ</t>
    </rPh>
    <phoneticPr fontId="1"/>
  </si>
  <si>
    <t>正解ポイント</t>
    <rPh sb="0" eb="2">
      <t>セイカイ</t>
    </rPh>
    <phoneticPr fontId="1"/>
  </si>
  <si>
    <t>出題ボーナスポイント</t>
    <phoneticPr fontId="1"/>
  </si>
  <si>
    <t>ポイント小計</t>
    <rPh sb="4" eb="6">
      <t>ショウケイ</t>
    </rPh>
    <phoneticPr fontId="1"/>
  </si>
  <si>
    <t>出題者か？</t>
    <rPh sb="0" eb="3">
      <t>シュツダイシャ</t>
    </rPh>
    <phoneticPr fontId="1"/>
  </si>
  <si>
    <t>正解したか？</t>
    <rPh sb="0" eb="2">
      <t>セイカイ</t>
    </rPh>
    <phoneticPr fontId="1"/>
  </si>
  <si>
    <t>チームA</t>
    <phoneticPr fontId="1"/>
  </si>
  <si>
    <t>チームB</t>
    <phoneticPr fontId="1"/>
  </si>
  <si>
    <t>チームC</t>
    <phoneticPr fontId="1"/>
  </si>
  <si>
    <t>チームD</t>
    <phoneticPr fontId="1"/>
  </si>
  <si>
    <t>チームE</t>
    <phoneticPr fontId="1"/>
  </si>
  <si>
    <t>回答なし、不正解</t>
    <rPh sb="0" eb="2">
      <t>カイトウ</t>
    </rPh>
    <rPh sb="5" eb="8">
      <t>フセイカイ</t>
    </rPh>
    <phoneticPr fontId="1"/>
  </si>
  <si>
    <t>正解チームで山分けする、品質ポイント</t>
    <phoneticPr fontId="1"/>
  </si>
  <si>
    <t>正解したときのポイント／正解できなかったときのポイント</t>
    <rPh sb="0" eb="2">
      <t>セイカイ</t>
    </rPh>
    <phoneticPr fontId="1"/>
  </si>
  <si>
    <t>問題を提供してくれたお礼／出題しておきながら正解できなかったときのペナルティ</t>
    <rPh sb="0" eb="2">
      <t>モンダイ</t>
    </rPh>
    <rPh sb="3" eb="5">
      <t>テイキョウ</t>
    </rPh>
    <rPh sb="11" eb="12">
      <t>レイ</t>
    </rPh>
    <phoneticPr fontId="1"/>
  </si>
  <si>
    <t>正解ポイント＋品質ポイント＋出題ボーナスポイント</t>
  </si>
  <si>
    <t>チームが持参した問題を自分で正解したとき、ボーナスとして、＋１ポイント。
もしも自分で正解を出せなかったときはペナルティとして、－３ポイント</t>
    <phoneticPr fontId="1"/>
  </si>
  <si>
    <t>正解したチームへ、１０ポイントを解の品質に応じて比例配分。
小数第２位で四捨五入する。</t>
    <phoneticPr fontId="1"/>
  </si>
  <si>
    <t>正解のとき＋１ポイント</t>
    <phoneticPr fontId="1"/>
  </si>
  <si>
    <t>１／（（線長の合計）＋（線が曲がった回数））</t>
    <phoneticPr fontId="1"/>
  </si>
  <si>
    <t>問題番号</t>
    <rPh sb="0" eb="2">
      <t>モンダイ</t>
    </rPh>
    <rPh sb="2" eb="4">
      <t>バンゴウ</t>
    </rPh>
    <phoneticPr fontId="1"/>
  </si>
  <si>
    <t>アルゴリズムデザインコンテスト（２０１５年版）　ポイント計算のサンプル</t>
    <rPh sb="20" eb="21">
      <t>ネン</t>
    </rPh>
    <rPh sb="21" eb="22">
      <t>バン</t>
    </rPh>
    <rPh sb="28" eb="30">
      <t>ケイサン</t>
    </rPh>
    <phoneticPr fontId="1"/>
  </si>
  <si>
    <t>想定ケース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</si>
</sst>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9" xfId="0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2" borderId="22" xfId="0" applyFon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0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3" borderId="25" xfId="0" applyFont="1" applyFill="1" applyBorder="1">
      <alignment vertical="center"/>
    </xf>
    <xf numFmtId="0" fontId="0" fillId="0" borderId="25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81"/>
  <sheetViews>
    <sheetView tabSelected="1" zoomScaleNormal="100" workbookViewId="0"/>
  </sheetViews>
  <sheetFormatPr defaultRowHeight="13.5"/>
  <cols>
    <col min="3" max="3" width="21" customWidth="1"/>
    <col min="5" max="5" width="20.875" bestFit="1" customWidth="1"/>
    <col min="6" max="11" width="9.625" customWidth="1"/>
    <col min="14" max="14" width="19.5" style="6" customWidth="1"/>
  </cols>
  <sheetData>
    <row r="3" spans="3:14">
      <c r="C3" s="12" t="s">
        <v>3</v>
      </c>
      <c r="D3" s="12">
        <v>5</v>
      </c>
    </row>
    <row r="5" spans="3:14" ht="14.25" thickBot="1">
      <c r="C5" s="12" t="s">
        <v>65</v>
      </c>
    </row>
    <row r="6" spans="3:14" ht="42.75" customHeight="1" thickBot="1">
      <c r="D6" s="56"/>
      <c r="E6" s="29" t="s">
        <v>66</v>
      </c>
      <c r="F6" s="30" t="s">
        <v>12</v>
      </c>
      <c r="G6" s="30" t="s">
        <v>16</v>
      </c>
      <c r="H6" s="30" t="s">
        <v>17</v>
      </c>
      <c r="I6" s="30" t="s">
        <v>18</v>
      </c>
      <c r="J6" s="30" t="s">
        <v>13</v>
      </c>
      <c r="K6" s="31" t="s">
        <v>15</v>
      </c>
      <c r="N6" s="52"/>
    </row>
    <row r="7" spans="3:14" ht="14.25" thickBot="1">
      <c r="D7" s="19"/>
      <c r="E7" s="20" t="s">
        <v>64</v>
      </c>
      <c r="F7" s="21" t="s">
        <v>5</v>
      </c>
      <c r="G7" s="22" t="s">
        <v>6</v>
      </c>
      <c r="H7" s="21" t="s">
        <v>7</v>
      </c>
      <c r="I7" s="22" t="s">
        <v>8</v>
      </c>
      <c r="J7" s="21" t="s">
        <v>9</v>
      </c>
      <c r="K7" s="23" t="s">
        <v>28</v>
      </c>
      <c r="L7" s="16" t="s">
        <v>19</v>
      </c>
    </row>
    <row r="8" spans="3:14" ht="14.25" thickBot="1">
      <c r="D8" s="19"/>
      <c r="E8" s="20" t="s">
        <v>11</v>
      </c>
      <c r="F8" s="26" t="s">
        <v>29</v>
      </c>
      <c r="G8" s="27" t="s">
        <v>30</v>
      </c>
      <c r="H8" s="26" t="s">
        <v>31</v>
      </c>
      <c r="I8" s="27" t="s">
        <v>31</v>
      </c>
      <c r="J8" s="26" t="s">
        <v>32</v>
      </c>
      <c r="K8" s="28" t="s">
        <v>32</v>
      </c>
      <c r="L8" s="55"/>
    </row>
    <row r="9" spans="3:14">
      <c r="C9" s="6"/>
      <c r="D9" s="13" t="s">
        <v>23</v>
      </c>
      <c r="E9" s="8" t="s">
        <v>48</v>
      </c>
      <c r="F9" s="42" t="str">
        <f t="shared" ref="F9:K9" si="0">IF(F$8=$D9, author,notAuthor)</f>
        <v>Y</v>
      </c>
      <c r="G9" s="43" t="str">
        <f t="shared" si="0"/>
        <v>N</v>
      </c>
      <c r="H9" s="43" t="str">
        <f t="shared" si="0"/>
        <v>N</v>
      </c>
      <c r="I9" s="43" t="str">
        <f t="shared" si="0"/>
        <v>N</v>
      </c>
      <c r="J9" s="43" t="str">
        <f t="shared" si="0"/>
        <v>N</v>
      </c>
      <c r="K9" s="44" t="str">
        <f t="shared" si="0"/>
        <v>N</v>
      </c>
    </row>
    <row r="10" spans="3:14">
      <c r="C10" s="6"/>
      <c r="D10" s="14"/>
      <c r="E10" s="9" t="s">
        <v>49</v>
      </c>
      <c r="F10" s="17" t="str">
        <f>good</f>
        <v>○</v>
      </c>
      <c r="G10" s="18" t="str">
        <f>ng</f>
        <v>×</v>
      </c>
      <c r="H10" s="18" t="str">
        <f>good</f>
        <v>○</v>
      </c>
      <c r="I10" s="18" t="str">
        <f>good</f>
        <v>○</v>
      </c>
      <c r="J10" s="18" t="str">
        <f>good</f>
        <v>○</v>
      </c>
      <c r="K10" s="5" t="str">
        <f>good</f>
        <v>○</v>
      </c>
    </row>
    <row r="11" spans="3:14">
      <c r="C11" s="6"/>
      <c r="D11" s="14"/>
      <c r="E11" s="9" t="s">
        <v>0</v>
      </c>
      <c r="F11" s="7">
        <v>1</v>
      </c>
      <c r="G11" s="1"/>
      <c r="H11" s="1">
        <v>1</v>
      </c>
      <c r="I11" s="1">
        <v>1</v>
      </c>
      <c r="J11" s="1">
        <v>1</v>
      </c>
      <c r="K11" s="4">
        <v>1</v>
      </c>
    </row>
    <row r="12" spans="3:14">
      <c r="C12" s="6"/>
      <c r="D12" s="14"/>
      <c r="E12" s="9" t="s">
        <v>1</v>
      </c>
      <c r="F12" s="7">
        <v>1</v>
      </c>
      <c r="G12" s="1"/>
      <c r="H12" s="1">
        <v>1</v>
      </c>
      <c r="I12" s="1">
        <v>1</v>
      </c>
      <c r="J12" s="1">
        <v>1</v>
      </c>
      <c r="K12" s="4">
        <v>1</v>
      </c>
    </row>
    <row r="13" spans="3:14">
      <c r="D13" s="14"/>
      <c r="E13" s="9" t="s">
        <v>42</v>
      </c>
      <c r="F13" s="33">
        <f t="shared" ref="F13:K13" si="1">IF(F10=good, 1/(F11+F12),0)</f>
        <v>0.5</v>
      </c>
      <c r="G13" s="34">
        <f t="shared" si="1"/>
        <v>0</v>
      </c>
      <c r="H13" s="34">
        <f t="shared" si="1"/>
        <v>0.5</v>
      </c>
      <c r="I13" s="34">
        <f t="shared" si="1"/>
        <v>0.5</v>
      </c>
      <c r="J13" s="34">
        <f t="shared" si="1"/>
        <v>0.5</v>
      </c>
      <c r="K13" s="35">
        <f t="shared" si="1"/>
        <v>0.5</v>
      </c>
      <c r="N13" s="6" t="s">
        <v>63</v>
      </c>
    </row>
    <row r="14" spans="3:14">
      <c r="C14" s="6"/>
      <c r="D14" s="14"/>
      <c r="E14" s="10" t="s">
        <v>45</v>
      </c>
      <c r="F14" s="36">
        <f t="shared" ref="F14:K14" si="2">IF(F10=good,Pgood,Png)</f>
        <v>1</v>
      </c>
      <c r="G14" s="37">
        <f t="shared" si="2"/>
        <v>0</v>
      </c>
      <c r="H14" s="37">
        <f t="shared" si="2"/>
        <v>1</v>
      </c>
      <c r="I14" s="37">
        <f t="shared" si="2"/>
        <v>1</v>
      </c>
      <c r="J14" s="37">
        <f t="shared" si="2"/>
        <v>1</v>
      </c>
      <c r="K14" s="38">
        <f t="shared" si="2"/>
        <v>1</v>
      </c>
      <c r="L14" s="53">
        <f t="shared" ref="L14:L15" si="3">SUM(F14:K14)</f>
        <v>5</v>
      </c>
      <c r="N14" s="6" t="s">
        <v>62</v>
      </c>
    </row>
    <row r="15" spans="3:14">
      <c r="D15" s="14"/>
      <c r="E15" s="10" t="s">
        <v>33</v>
      </c>
      <c r="F15" s="45">
        <f t="shared" ref="F15:K15" si="4">ROUND(QPpool*F13/F$56,2)</f>
        <v>4.62</v>
      </c>
      <c r="G15" s="45">
        <f t="shared" si="4"/>
        <v>0</v>
      </c>
      <c r="H15" s="46">
        <f t="shared" si="4"/>
        <v>2</v>
      </c>
      <c r="I15" s="45">
        <f t="shared" si="4"/>
        <v>4.62</v>
      </c>
      <c r="J15" s="45">
        <f t="shared" si="4"/>
        <v>4</v>
      </c>
      <c r="K15" s="47">
        <f t="shared" si="4"/>
        <v>3.16</v>
      </c>
      <c r="L15" s="53">
        <f t="shared" si="3"/>
        <v>18.399999999999999</v>
      </c>
      <c r="N15" s="6" t="s">
        <v>61</v>
      </c>
    </row>
    <row r="16" spans="3:14">
      <c r="D16" s="14"/>
      <c r="E16" s="32" t="s">
        <v>46</v>
      </c>
      <c r="F16" s="39">
        <f t="shared" ref="F16:K16" si="5">IF(F9=author, IF(F10=good,Pauthor1,Pauthor0),0)</f>
        <v>1</v>
      </c>
      <c r="G16" s="39">
        <f t="shared" si="5"/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40">
        <f t="shared" si="5"/>
        <v>0</v>
      </c>
      <c r="L16" s="53">
        <f>SUM(F16:K16)</f>
        <v>1</v>
      </c>
      <c r="N16" s="6" t="s">
        <v>60</v>
      </c>
    </row>
    <row r="17" spans="3:14" ht="14.25" thickBot="1">
      <c r="D17" s="15"/>
      <c r="E17" s="11" t="s">
        <v>47</v>
      </c>
      <c r="F17" s="48">
        <f>SUM(F14:F16)</f>
        <v>6.62</v>
      </c>
      <c r="G17" s="48">
        <f t="shared" ref="G17:K17" si="6">SUM(G14:G16)</f>
        <v>0</v>
      </c>
      <c r="H17" s="48">
        <f t="shared" si="6"/>
        <v>3</v>
      </c>
      <c r="I17" s="48">
        <f t="shared" si="6"/>
        <v>5.62</v>
      </c>
      <c r="J17" s="48">
        <f t="shared" si="6"/>
        <v>5</v>
      </c>
      <c r="K17" s="49">
        <f t="shared" si="6"/>
        <v>4.16</v>
      </c>
      <c r="L17" s="53">
        <f>SUM(F17:K17)</f>
        <v>24.400000000000002</v>
      </c>
      <c r="N17" s="6" t="s">
        <v>59</v>
      </c>
    </row>
    <row r="18" spans="3:14">
      <c r="D18" s="13" t="s">
        <v>24</v>
      </c>
      <c r="E18" s="8" t="s">
        <v>48</v>
      </c>
      <c r="F18" s="42" t="str">
        <f t="shared" ref="F18:K18" si="7">IF(F$8=$D18, author,notAuthor)</f>
        <v>N</v>
      </c>
      <c r="G18" s="43" t="str">
        <f t="shared" si="7"/>
        <v>Y</v>
      </c>
      <c r="H18" s="43" t="str">
        <f t="shared" si="7"/>
        <v>N</v>
      </c>
      <c r="I18" s="43" t="str">
        <f t="shared" si="7"/>
        <v>N</v>
      </c>
      <c r="J18" s="43" t="str">
        <f t="shared" si="7"/>
        <v>N</v>
      </c>
      <c r="K18" s="44" t="str">
        <f t="shared" si="7"/>
        <v>N</v>
      </c>
      <c r="L18" s="54"/>
    </row>
    <row r="19" spans="3:14">
      <c r="D19" s="14"/>
      <c r="E19" s="9" t="s">
        <v>49</v>
      </c>
      <c r="F19" s="17" t="str">
        <f>ng</f>
        <v>×</v>
      </c>
      <c r="G19" s="18" t="str">
        <f>good</f>
        <v>○</v>
      </c>
      <c r="H19" s="18" t="str">
        <f>good</f>
        <v>○</v>
      </c>
      <c r="I19" s="18" t="str">
        <f>good</f>
        <v>○</v>
      </c>
      <c r="J19" s="18" t="str">
        <f>ng</f>
        <v>×</v>
      </c>
      <c r="K19" s="5" t="str">
        <f>ng</f>
        <v>×</v>
      </c>
      <c r="L19" s="54"/>
    </row>
    <row r="20" spans="3:14">
      <c r="D20" s="14"/>
      <c r="E20" s="9" t="s">
        <v>0</v>
      </c>
      <c r="F20" s="7"/>
      <c r="G20" s="1">
        <v>1</v>
      </c>
      <c r="H20" s="1">
        <v>1</v>
      </c>
      <c r="I20" s="1">
        <v>1</v>
      </c>
      <c r="J20" s="1"/>
      <c r="K20" s="4"/>
      <c r="L20" s="54"/>
    </row>
    <row r="21" spans="3:14">
      <c r="D21" s="14"/>
      <c r="E21" s="9" t="s">
        <v>1</v>
      </c>
      <c r="F21" s="7"/>
      <c r="G21" s="1">
        <v>1</v>
      </c>
      <c r="H21" s="1">
        <v>1</v>
      </c>
      <c r="I21" s="1">
        <v>2</v>
      </c>
      <c r="J21" s="1"/>
      <c r="K21" s="4"/>
      <c r="L21" s="54"/>
    </row>
    <row r="22" spans="3:14">
      <c r="D22" s="14"/>
      <c r="E22" s="9" t="s">
        <v>42</v>
      </c>
      <c r="F22" s="33">
        <f t="shared" ref="F22:K22" si="8">IF(F19=good, 1/(F20+F21),0)</f>
        <v>0</v>
      </c>
      <c r="G22" s="34">
        <f t="shared" si="8"/>
        <v>0.5</v>
      </c>
      <c r="H22" s="34">
        <f t="shared" si="8"/>
        <v>0.5</v>
      </c>
      <c r="I22" s="34">
        <f t="shared" si="8"/>
        <v>0.33333333333333331</v>
      </c>
      <c r="J22" s="34">
        <f t="shared" si="8"/>
        <v>0</v>
      </c>
      <c r="K22" s="35">
        <f t="shared" si="8"/>
        <v>0</v>
      </c>
      <c r="L22" s="54"/>
    </row>
    <row r="23" spans="3:14">
      <c r="C23" s="6"/>
      <c r="D23" s="14"/>
      <c r="E23" s="10" t="s">
        <v>45</v>
      </c>
      <c r="F23" s="36">
        <f t="shared" ref="F23:K23" si="9">IF(F19=good,Pgood,Png)</f>
        <v>0</v>
      </c>
      <c r="G23" s="37">
        <f t="shared" si="9"/>
        <v>1</v>
      </c>
      <c r="H23" s="37">
        <f t="shared" si="9"/>
        <v>1</v>
      </c>
      <c r="I23" s="37">
        <f t="shared" si="9"/>
        <v>1</v>
      </c>
      <c r="J23" s="37">
        <f t="shared" si="9"/>
        <v>0</v>
      </c>
      <c r="K23" s="38">
        <f t="shared" si="9"/>
        <v>0</v>
      </c>
      <c r="L23" s="53">
        <f t="shared" ref="L23:L25" si="10">SUM(F23:K23)</f>
        <v>3</v>
      </c>
    </row>
    <row r="24" spans="3:14">
      <c r="D24" s="14"/>
      <c r="E24" s="10" t="s">
        <v>33</v>
      </c>
      <c r="F24" s="45">
        <f t="shared" ref="F24:K24" si="11">ROUND(QPpool*F22/F$56,2)</f>
        <v>0</v>
      </c>
      <c r="G24" s="46">
        <f t="shared" si="11"/>
        <v>10</v>
      </c>
      <c r="H24" s="46">
        <f t="shared" si="11"/>
        <v>2</v>
      </c>
      <c r="I24" s="45">
        <f t="shared" si="11"/>
        <v>3.08</v>
      </c>
      <c r="J24" s="45">
        <f t="shared" si="11"/>
        <v>0</v>
      </c>
      <c r="K24" s="50">
        <f t="shared" si="11"/>
        <v>0</v>
      </c>
      <c r="L24" s="53">
        <f t="shared" si="10"/>
        <v>15.08</v>
      </c>
    </row>
    <row r="25" spans="3:14">
      <c r="D25" s="14"/>
      <c r="E25" s="32" t="s">
        <v>46</v>
      </c>
      <c r="F25" s="39">
        <f t="shared" ref="F25:K25" si="12">IF(F18=author, IF(F19=good,Pauthor1,Pauthor0),0)</f>
        <v>0</v>
      </c>
      <c r="G25" s="39">
        <f t="shared" si="12"/>
        <v>1</v>
      </c>
      <c r="H25" s="39">
        <f t="shared" si="12"/>
        <v>0</v>
      </c>
      <c r="I25" s="39">
        <f t="shared" si="12"/>
        <v>0</v>
      </c>
      <c r="J25" s="39">
        <f t="shared" si="12"/>
        <v>0</v>
      </c>
      <c r="K25" s="40">
        <f t="shared" si="12"/>
        <v>0</v>
      </c>
      <c r="L25" s="53">
        <f t="shared" si="10"/>
        <v>1</v>
      </c>
    </row>
    <row r="26" spans="3:14" ht="14.25" thickBot="1">
      <c r="D26" s="15"/>
      <c r="E26" s="11" t="s">
        <v>22</v>
      </c>
      <c r="F26" s="48">
        <f t="shared" ref="F26:K26" si="13">SUM(F23:F25)</f>
        <v>0</v>
      </c>
      <c r="G26" s="48">
        <f t="shared" si="13"/>
        <v>12</v>
      </c>
      <c r="H26" s="48">
        <f t="shared" si="13"/>
        <v>3</v>
      </c>
      <c r="I26" s="48">
        <f t="shared" si="13"/>
        <v>4.08</v>
      </c>
      <c r="J26" s="48">
        <f t="shared" si="13"/>
        <v>0</v>
      </c>
      <c r="K26" s="49">
        <f t="shared" si="13"/>
        <v>0</v>
      </c>
      <c r="L26" s="53">
        <f>SUM(F26:K26)</f>
        <v>19.079999999999998</v>
      </c>
    </row>
    <row r="27" spans="3:14">
      <c r="D27" s="13" t="s">
        <v>25</v>
      </c>
      <c r="E27" s="8" t="s">
        <v>48</v>
      </c>
      <c r="F27" s="42" t="str">
        <f t="shared" ref="F27:K27" si="14">IF(F$8=$D27, author,notAuthor)</f>
        <v>N</v>
      </c>
      <c r="G27" s="43" t="str">
        <f t="shared" si="14"/>
        <v>N</v>
      </c>
      <c r="H27" s="43" t="str">
        <f t="shared" si="14"/>
        <v>Y</v>
      </c>
      <c r="I27" s="43" t="str">
        <f t="shared" si="14"/>
        <v>Y</v>
      </c>
      <c r="J27" s="43" t="str">
        <f t="shared" si="14"/>
        <v>N</v>
      </c>
      <c r="K27" s="44" t="str">
        <f t="shared" si="14"/>
        <v>N</v>
      </c>
      <c r="L27" s="54"/>
    </row>
    <row r="28" spans="3:14">
      <c r="D28" s="14"/>
      <c r="E28" s="9" t="s">
        <v>49</v>
      </c>
      <c r="F28" s="17" t="str">
        <f>good</f>
        <v>○</v>
      </c>
      <c r="G28" s="18" t="str">
        <f>ng</f>
        <v>×</v>
      </c>
      <c r="H28" s="18" t="str">
        <f>good</f>
        <v>○</v>
      </c>
      <c r="I28" s="18" t="str">
        <f>ng</f>
        <v>×</v>
      </c>
      <c r="J28" s="18" t="str">
        <f>good</f>
        <v>○</v>
      </c>
      <c r="K28" s="5" t="str">
        <f>good</f>
        <v>○</v>
      </c>
      <c r="L28" s="54"/>
    </row>
    <row r="29" spans="3:14">
      <c r="D29" s="14"/>
      <c r="E29" s="9" t="s">
        <v>0</v>
      </c>
      <c r="F29" s="7">
        <v>1</v>
      </c>
      <c r="G29" s="1"/>
      <c r="H29" s="1">
        <v>1</v>
      </c>
      <c r="I29" s="1"/>
      <c r="J29" s="1">
        <v>1</v>
      </c>
      <c r="K29" s="4">
        <v>1</v>
      </c>
      <c r="L29" s="54"/>
    </row>
    <row r="30" spans="3:14">
      <c r="D30" s="14"/>
      <c r="E30" s="9" t="s">
        <v>1</v>
      </c>
      <c r="F30" s="7">
        <v>2</v>
      </c>
      <c r="G30" s="1"/>
      <c r="H30" s="1">
        <v>1</v>
      </c>
      <c r="I30" s="1"/>
      <c r="J30" s="1">
        <v>2</v>
      </c>
      <c r="K30" s="4">
        <v>1</v>
      </c>
      <c r="L30" s="54"/>
    </row>
    <row r="31" spans="3:14">
      <c r="D31" s="14"/>
      <c r="E31" s="9" t="s">
        <v>42</v>
      </c>
      <c r="F31" s="33">
        <f t="shared" ref="F31:K31" si="15">IF(F28=good, 1/(F29+F30),0)</f>
        <v>0.33333333333333331</v>
      </c>
      <c r="G31" s="34">
        <f t="shared" si="15"/>
        <v>0</v>
      </c>
      <c r="H31" s="34">
        <f t="shared" si="15"/>
        <v>0.5</v>
      </c>
      <c r="I31" s="34">
        <f t="shared" si="15"/>
        <v>0</v>
      </c>
      <c r="J31" s="41">
        <f t="shared" si="15"/>
        <v>0.33333333333333331</v>
      </c>
      <c r="K31" s="35">
        <f t="shared" si="15"/>
        <v>0.5</v>
      </c>
      <c r="L31" s="54"/>
    </row>
    <row r="32" spans="3:14">
      <c r="C32" s="6"/>
      <c r="D32" s="14"/>
      <c r="E32" s="10" t="s">
        <v>45</v>
      </c>
      <c r="F32" s="36">
        <f t="shared" ref="F32:K32" si="16">IF(F28=good,Pgood,Png)</f>
        <v>1</v>
      </c>
      <c r="G32" s="37">
        <f t="shared" si="16"/>
        <v>0</v>
      </c>
      <c r="H32" s="37">
        <f t="shared" si="16"/>
        <v>1</v>
      </c>
      <c r="I32" s="37">
        <f t="shared" si="16"/>
        <v>0</v>
      </c>
      <c r="J32" s="37">
        <f t="shared" si="16"/>
        <v>1</v>
      </c>
      <c r="K32" s="38">
        <f t="shared" si="16"/>
        <v>1</v>
      </c>
      <c r="L32" s="53">
        <f t="shared" ref="L32:L34" si="17">SUM(F32:K32)</f>
        <v>4</v>
      </c>
    </row>
    <row r="33" spans="3:12">
      <c r="D33" s="14"/>
      <c r="E33" s="10" t="s">
        <v>33</v>
      </c>
      <c r="F33" s="45">
        <f t="shared" ref="F33:K33" si="18">ROUND(QPpool*F31/F$56,2)</f>
        <v>3.08</v>
      </c>
      <c r="G33" s="45">
        <f t="shared" si="18"/>
        <v>0</v>
      </c>
      <c r="H33" s="46">
        <f t="shared" si="18"/>
        <v>2</v>
      </c>
      <c r="I33" s="45">
        <f t="shared" si="18"/>
        <v>0</v>
      </c>
      <c r="J33" s="46">
        <f t="shared" si="18"/>
        <v>2.67</v>
      </c>
      <c r="K33" s="47">
        <f t="shared" si="18"/>
        <v>3.16</v>
      </c>
      <c r="L33" s="53">
        <f t="shared" si="17"/>
        <v>10.91</v>
      </c>
    </row>
    <row r="34" spans="3:12">
      <c r="D34" s="14"/>
      <c r="E34" s="32" t="s">
        <v>46</v>
      </c>
      <c r="F34" s="39">
        <f t="shared" ref="F34:K34" si="19">IF(F27=author, IF(F28=good,Pauthor1,Pauthor0),0)</f>
        <v>0</v>
      </c>
      <c r="G34" s="39">
        <f t="shared" si="19"/>
        <v>0</v>
      </c>
      <c r="H34" s="39">
        <f t="shared" si="19"/>
        <v>1</v>
      </c>
      <c r="I34" s="39">
        <f t="shared" si="19"/>
        <v>-3</v>
      </c>
      <c r="J34" s="39">
        <f t="shared" si="19"/>
        <v>0</v>
      </c>
      <c r="K34" s="40">
        <f t="shared" si="19"/>
        <v>0</v>
      </c>
      <c r="L34" s="53">
        <f t="shared" si="17"/>
        <v>-2</v>
      </c>
    </row>
    <row r="35" spans="3:12" ht="14.25" thickBot="1">
      <c r="D35" s="15"/>
      <c r="E35" s="11" t="s">
        <v>22</v>
      </c>
      <c r="F35" s="48">
        <f t="shared" ref="F35:K35" si="20">SUM(F32:F34)</f>
        <v>4.08</v>
      </c>
      <c r="G35" s="48">
        <f t="shared" si="20"/>
        <v>0</v>
      </c>
      <c r="H35" s="48">
        <f t="shared" si="20"/>
        <v>4</v>
      </c>
      <c r="I35" s="48">
        <f t="shared" si="20"/>
        <v>-3</v>
      </c>
      <c r="J35" s="48">
        <f t="shared" si="20"/>
        <v>3.67</v>
      </c>
      <c r="K35" s="49">
        <f t="shared" si="20"/>
        <v>4.16</v>
      </c>
      <c r="L35" s="53">
        <f>SUM(F35:K35)</f>
        <v>12.91</v>
      </c>
    </row>
    <row r="36" spans="3:12">
      <c r="D36" s="13" t="s">
        <v>26</v>
      </c>
      <c r="E36" s="8" t="s">
        <v>48</v>
      </c>
      <c r="F36" s="42" t="str">
        <f t="shared" ref="F36:K36" si="21">IF(F$8=$D36, author,notAuthor)</f>
        <v>N</v>
      </c>
      <c r="G36" s="43" t="str">
        <f t="shared" si="21"/>
        <v>N</v>
      </c>
      <c r="H36" s="43" t="str">
        <f t="shared" si="21"/>
        <v>N</v>
      </c>
      <c r="I36" s="43" t="str">
        <f t="shared" si="21"/>
        <v>N</v>
      </c>
      <c r="J36" s="43" t="str">
        <f t="shared" si="21"/>
        <v>Y</v>
      </c>
      <c r="K36" s="44" t="str">
        <f t="shared" si="21"/>
        <v>Y</v>
      </c>
      <c r="L36" s="54"/>
    </row>
    <row r="37" spans="3:12">
      <c r="D37" s="14"/>
      <c r="E37" s="9" t="s">
        <v>49</v>
      </c>
      <c r="F37" s="17" t="str">
        <f>good</f>
        <v>○</v>
      </c>
      <c r="G37" s="18" t="str">
        <f>ng</f>
        <v>×</v>
      </c>
      <c r="H37" s="18" t="str">
        <f>good</f>
        <v>○</v>
      </c>
      <c r="I37" s="18" t="str">
        <f>good</f>
        <v>○</v>
      </c>
      <c r="J37" s="18" t="str">
        <f>good</f>
        <v>○</v>
      </c>
      <c r="K37" s="5" t="str">
        <f>good</f>
        <v>○</v>
      </c>
      <c r="L37" s="54"/>
    </row>
    <row r="38" spans="3:12">
      <c r="D38" s="14"/>
      <c r="E38" s="9" t="s">
        <v>0</v>
      </c>
      <c r="F38" s="7">
        <v>2</v>
      </c>
      <c r="G38" s="1"/>
      <c r="H38" s="1">
        <v>1</v>
      </c>
      <c r="I38" s="1">
        <v>2</v>
      </c>
      <c r="J38" s="1">
        <v>1</v>
      </c>
      <c r="K38" s="4">
        <v>1</v>
      </c>
      <c r="L38" s="54"/>
    </row>
    <row r="39" spans="3:12">
      <c r="D39" s="14"/>
      <c r="E39" s="9" t="s">
        <v>1</v>
      </c>
      <c r="F39" s="7">
        <v>4</v>
      </c>
      <c r="G39" s="1"/>
      <c r="H39" s="1">
        <v>1</v>
      </c>
      <c r="I39" s="1">
        <v>4</v>
      </c>
      <c r="J39" s="1">
        <v>2</v>
      </c>
      <c r="K39" s="4">
        <v>1</v>
      </c>
      <c r="L39" s="54"/>
    </row>
    <row r="40" spans="3:12">
      <c r="D40" s="14"/>
      <c r="E40" s="9" t="s">
        <v>42</v>
      </c>
      <c r="F40" s="33">
        <f t="shared" ref="F40:K40" si="22">IF(F37=good, 1/(F38+F39),0)</f>
        <v>0.16666666666666666</v>
      </c>
      <c r="G40" s="34">
        <f t="shared" si="22"/>
        <v>0</v>
      </c>
      <c r="H40" s="34">
        <f t="shared" si="22"/>
        <v>0.5</v>
      </c>
      <c r="I40" s="34">
        <f t="shared" si="22"/>
        <v>0.16666666666666666</v>
      </c>
      <c r="J40" s="41">
        <f t="shared" si="22"/>
        <v>0.33333333333333331</v>
      </c>
      <c r="K40" s="35">
        <f t="shared" si="22"/>
        <v>0.5</v>
      </c>
      <c r="L40" s="54"/>
    </row>
    <row r="41" spans="3:12">
      <c r="C41" s="6"/>
      <c r="D41" s="14"/>
      <c r="E41" s="10" t="s">
        <v>45</v>
      </c>
      <c r="F41" s="36">
        <f t="shared" ref="F41:K41" si="23">IF(F37=good,Pgood,Png)</f>
        <v>1</v>
      </c>
      <c r="G41" s="37">
        <f t="shared" si="23"/>
        <v>0</v>
      </c>
      <c r="H41" s="37">
        <f t="shared" si="23"/>
        <v>1</v>
      </c>
      <c r="I41" s="37">
        <f t="shared" si="23"/>
        <v>1</v>
      </c>
      <c r="J41" s="37">
        <f t="shared" si="23"/>
        <v>1</v>
      </c>
      <c r="K41" s="38">
        <f t="shared" si="23"/>
        <v>1</v>
      </c>
      <c r="L41" s="53">
        <f t="shared" ref="L41:L43" si="24">SUM(F41:K41)</f>
        <v>5</v>
      </c>
    </row>
    <row r="42" spans="3:12">
      <c r="D42" s="14"/>
      <c r="E42" s="10" t="s">
        <v>33</v>
      </c>
      <c r="F42" s="45">
        <f t="shared" ref="F42:K42" si="25">ROUND(QPpool*F40/F$56,2)</f>
        <v>1.54</v>
      </c>
      <c r="G42" s="45">
        <f t="shared" si="25"/>
        <v>0</v>
      </c>
      <c r="H42" s="46">
        <f t="shared" si="25"/>
        <v>2</v>
      </c>
      <c r="I42" s="45">
        <f t="shared" si="25"/>
        <v>1.54</v>
      </c>
      <c r="J42" s="46">
        <f t="shared" si="25"/>
        <v>2.67</v>
      </c>
      <c r="K42" s="47">
        <f t="shared" si="25"/>
        <v>3.16</v>
      </c>
      <c r="L42" s="53">
        <f t="shared" si="24"/>
        <v>10.91</v>
      </c>
    </row>
    <row r="43" spans="3:12">
      <c r="D43" s="14"/>
      <c r="E43" s="32" t="s">
        <v>46</v>
      </c>
      <c r="F43" s="39">
        <f t="shared" ref="F43:K43" si="26">IF(F36=author, IF(F37=good,Pauthor1,Pauthor0),0)</f>
        <v>0</v>
      </c>
      <c r="G43" s="39">
        <f t="shared" si="26"/>
        <v>0</v>
      </c>
      <c r="H43" s="39">
        <f t="shared" si="26"/>
        <v>0</v>
      </c>
      <c r="I43" s="39">
        <f t="shared" si="26"/>
        <v>0</v>
      </c>
      <c r="J43" s="39">
        <f t="shared" si="26"/>
        <v>1</v>
      </c>
      <c r="K43" s="40">
        <f t="shared" si="26"/>
        <v>1</v>
      </c>
      <c r="L43" s="53">
        <f t="shared" si="24"/>
        <v>2</v>
      </c>
    </row>
    <row r="44" spans="3:12" ht="14.25" thickBot="1">
      <c r="D44" s="15"/>
      <c r="E44" s="11" t="s">
        <v>22</v>
      </c>
      <c r="F44" s="48">
        <f t="shared" ref="F44:K44" si="27">SUM(F41:F43)</f>
        <v>2.54</v>
      </c>
      <c r="G44" s="48">
        <f t="shared" si="27"/>
        <v>0</v>
      </c>
      <c r="H44" s="48">
        <f t="shared" si="27"/>
        <v>3</v>
      </c>
      <c r="I44" s="48">
        <f t="shared" si="27"/>
        <v>2.54</v>
      </c>
      <c r="J44" s="48">
        <f t="shared" si="27"/>
        <v>4.67</v>
      </c>
      <c r="K44" s="51">
        <f t="shared" si="27"/>
        <v>5.16</v>
      </c>
      <c r="L44" s="53">
        <f>SUM(F44:K44)</f>
        <v>17.91</v>
      </c>
    </row>
    <row r="45" spans="3:12">
      <c r="D45" s="13" t="s">
        <v>27</v>
      </c>
      <c r="E45" s="8" t="s">
        <v>48</v>
      </c>
      <c r="F45" s="42" t="str">
        <f t="shared" ref="F45:K45" si="28">IF(F$8=$D45, author,notAuthor)</f>
        <v>N</v>
      </c>
      <c r="G45" s="43" t="str">
        <f t="shared" si="28"/>
        <v>N</v>
      </c>
      <c r="H45" s="43" t="str">
        <f t="shared" si="28"/>
        <v>N</v>
      </c>
      <c r="I45" s="43" t="str">
        <f t="shared" si="28"/>
        <v>N</v>
      </c>
      <c r="J45" s="43" t="str">
        <f t="shared" si="28"/>
        <v>N</v>
      </c>
      <c r="K45" s="44" t="str">
        <f t="shared" si="28"/>
        <v>N</v>
      </c>
      <c r="L45" s="54"/>
    </row>
    <row r="46" spans="3:12">
      <c r="D46" s="14"/>
      <c r="E46" s="9" t="s">
        <v>49</v>
      </c>
      <c r="F46" s="17" t="str">
        <f>good</f>
        <v>○</v>
      </c>
      <c r="G46" s="18" t="str">
        <f>ng</f>
        <v>×</v>
      </c>
      <c r="H46" s="18" t="str">
        <f>good</f>
        <v>○</v>
      </c>
      <c r="I46" s="18" t="str">
        <f>good</f>
        <v>○</v>
      </c>
      <c r="J46" s="18" t="str">
        <f>good</f>
        <v>○</v>
      </c>
      <c r="K46" s="5" t="str">
        <f>good</f>
        <v>○</v>
      </c>
      <c r="L46" s="54"/>
    </row>
    <row r="47" spans="3:12">
      <c r="D47" s="14"/>
      <c r="E47" s="9" t="s">
        <v>0</v>
      </c>
      <c r="F47" s="7">
        <v>3</v>
      </c>
      <c r="G47" s="1"/>
      <c r="H47" s="1">
        <v>1</v>
      </c>
      <c r="I47" s="1">
        <v>3</v>
      </c>
      <c r="J47" s="1">
        <v>3</v>
      </c>
      <c r="K47" s="4">
        <v>3</v>
      </c>
      <c r="L47" s="54"/>
    </row>
    <row r="48" spans="3:12">
      <c r="D48" s="14"/>
      <c r="E48" s="9" t="s">
        <v>1</v>
      </c>
      <c r="F48" s="7">
        <v>9</v>
      </c>
      <c r="G48" s="1"/>
      <c r="H48" s="1">
        <v>1</v>
      </c>
      <c r="I48" s="1">
        <v>9</v>
      </c>
      <c r="J48" s="1">
        <v>9</v>
      </c>
      <c r="K48" s="4">
        <v>9</v>
      </c>
      <c r="L48" s="54"/>
    </row>
    <row r="49" spans="3:12">
      <c r="D49" s="14"/>
      <c r="E49" s="9" t="s">
        <v>42</v>
      </c>
      <c r="F49" s="33">
        <f t="shared" ref="F49:K49" si="29">IF(F46=good, 1/(F47+F48),0)</f>
        <v>8.3333333333333329E-2</v>
      </c>
      <c r="G49" s="34">
        <f t="shared" si="29"/>
        <v>0</v>
      </c>
      <c r="H49" s="34">
        <f t="shared" si="29"/>
        <v>0.5</v>
      </c>
      <c r="I49" s="34">
        <f t="shared" si="29"/>
        <v>8.3333333333333329E-2</v>
      </c>
      <c r="J49" s="34">
        <f t="shared" si="29"/>
        <v>8.3333333333333329E-2</v>
      </c>
      <c r="K49" s="35">
        <f t="shared" si="29"/>
        <v>8.3333333333333329E-2</v>
      </c>
      <c r="L49" s="54"/>
    </row>
    <row r="50" spans="3:12">
      <c r="C50" s="6"/>
      <c r="D50" s="14"/>
      <c r="E50" s="10" t="s">
        <v>45</v>
      </c>
      <c r="F50" s="36">
        <f t="shared" ref="F50:K50" si="30">IF(F46=good,Pgood,Png)</f>
        <v>1</v>
      </c>
      <c r="G50" s="37">
        <f t="shared" si="30"/>
        <v>0</v>
      </c>
      <c r="H50" s="37">
        <f t="shared" si="30"/>
        <v>1</v>
      </c>
      <c r="I50" s="37">
        <f t="shared" si="30"/>
        <v>1</v>
      </c>
      <c r="J50" s="37">
        <f t="shared" si="30"/>
        <v>1</v>
      </c>
      <c r="K50" s="38">
        <f t="shared" si="30"/>
        <v>1</v>
      </c>
      <c r="L50" s="53">
        <f t="shared" ref="L50:L52" si="31">SUM(F50:K50)</f>
        <v>5</v>
      </c>
    </row>
    <row r="51" spans="3:12">
      <c r="D51" s="14"/>
      <c r="E51" s="10" t="s">
        <v>33</v>
      </c>
      <c r="F51" s="45">
        <f t="shared" ref="F51:K51" si="32">IF(F46="○",ROUND(10*F49/F$56,2),0)</f>
        <v>0.77</v>
      </c>
      <c r="G51" s="45">
        <f t="shared" si="32"/>
        <v>0</v>
      </c>
      <c r="H51" s="46">
        <f t="shared" si="32"/>
        <v>2</v>
      </c>
      <c r="I51" s="45">
        <f>IF(I46="○",ROUND(10*I49/I$56,2),0)</f>
        <v>0.77</v>
      </c>
      <c r="J51" s="45">
        <f t="shared" si="32"/>
        <v>0.67</v>
      </c>
      <c r="K51" s="50">
        <f t="shared" si="32"/>
        <v>0.53</v>
      </c>
      <c r="L51" s="53">
        <f t="shared" si="31"/>
        <v>4.74</v>
      </c>
    </row>
    <row r="52" spans="3:12">
      <c r="D52" s="14"/>
      <c r="E52" s="32" t="s">
        <v>46</v>
      </c>
      <c r="F52" s="39">
        <f t="shared" ref="F52:K52" si="33">IF(F45=author, IF(F46=good,Pauthor1,Pauthor0),0)</f>
        <v>0</v>
      </c>
      <c r="G52" s="39">
        <f t="shared" si="33"/>
        <v>0</v>
      </c>
      <c r="H52" s="39">
        <f t="shared" si="33"/>
        <v>0</v>
      </c>
      <c r="I52" s="39">
        <f t="shared" si="33"/>
        <v>0</v>
      </c>
      <c r="J52" s="39">
        <f t="shared" si="33"/>
        <v>0</v>
      </c>
      <c r="K52" s="40">
        <f t="shared" si="33"/>
        <v>0</v>
      </c>
      <c r="L52" s="53">
        <f t="shared" si="31"/>
        <v>0</v>
      </c>
    </row>
    <row r="53" spans="3:12" ht="14.25" thickBot="1">
      <c r="D53" s="15"/>
      <c r="E53" s="11" t="s">
        <v>22</v>
      </c>
      <c r="F53" s="48">
        <f t="shared" ref="F53:K53" si="34">SUM(F50:F52)</f>
        <v>1.77</v>
      </c>
      <c r="G53" s="48">
        <f t="shared" si="34"/>
        <v>0</v>
      </c>
      <c r="H53" s="48">
        <f t="shared" si="34"/>
        <v>3</v>
      </c>
      <c r="I53" s="48">
        <f t="shared" si="34"/>
        <v>1.77</v>
      </c>
      <c r="J53" s="48">
        <f t="shared" si="34"/>
        <v>1.67</v>
      </c>
      <c r="K53" s="49">
        <f t="shared" si="34"/>
        <v>1.53</v>
      </c>
      <c r="L53" s="53">
        <f>SUM(F53:K53)</f>
        <v>9.7399999999999984</v>
      </c>
    </row>
    <row r="55" spans="3:12">
      <c r="D55" s="3"/>
      <c r="E55" s="2"/>
      <c r="F55" s="2"/>
    </row>
    <row r="56" spans="3:12">
      <c r="C56" t="s">
        <v>10</v>
      </c>
      <c r="D56" s="57" t="s">
        <v>20</v>
      </c>
      <c r="E56" s="24"/>
      <c r="F56" s="1">
        <f>SUM(F60:F64)</f>
        <v>1.0833333333333333</v>
      </c>
      <c r="G56" s="1">
        <f t="shared" ref="G56:K56" si="35">SUM(G60:G64)</f>
        <v>0.5</v>
      </c>
      <c r="H56" s="1">
        <f t="shared" si="35"/>
        <v>2.5</v>
      </c>
      <c r="I56" s="1">
        <f>SUM(I60:I64)</f>
        <v>1.0833333333333333</v>
      </c>
      <c r="J56" s="1">
        <f t="shared" si="35"/>
        <v>1.2499999999999998</v>
      </c>
      <c r="K56" s="1">
        <f t="shared" si="35"/>
        <v>1.5833333333333333</v>
      </c>
    </row>
    <row r="57" spans="3:12">
      <c r="D57" s="58" t="s">
        <v>21</v>
      </c>
      <c r="E57" s="25"/>
      <c r="F57" s="1">
        <f t="shared" ref="F57:K57" si="36">F15+F24+F33+F42+F51</f>
        <v>10.01</v>
      </c>
      <c r="G57" s="1">
        <f t="shared" si="36"/>
        <v>10</v>
      </c>
      <c r="H57" s="1">
        <f t="shared" si="36"/>
        <v>10</v>
      </c>
      <c r="I57" s="1">
        <f t="shared" si="36"/>
        <v>10.01</v>
      </c>
      <c r="J57" s="1">
        <f t="shared" si="36"/>
        <v>10.01</v>
      </c>
      <c r="K57" s="1">
        <f t="shared" si="36"/>
        <v>10.01</v>
      </c>
    </row>
    <row r="58" spans="3:12">
      <c r="D58" s="57" t="s">
        <v>14</v>
      </c>
      <c r="E58" s="24"/>
      <c r="F58" s="1">
        <f t="shared" ref="F58:K58" si="37">COUNTIF(F65:F69,author)</f>
        <v>1</v>
      </c>
      <c r="G58" s="1">
        <f t="shared" si="37"/>
        <v>1</v>
      </c>
      <c r="H58" s="1">
        <f t="shared" si="37"/>
        <v>1</v>
      </c>
      <c r="I58" s="1">
        <f t="shared" si="37"/>
        <v>1</v>
      </c>
      <c r="J58" s="1">
        <f t="shared" si="37"/>
        <v>1</v>
      </c>
      <c r="K58" s="1">
        <f t="shared" si="37"/>
        <v>1</v>
      </c>
    </row>
    <row r="59" spans="3:12">
      <c r="D59" s="3"/>
      <c r="E59" s="2"/>
      <c r="F59" s="2"/>
      <c r="G59" s="2"/>
      <c r="H59" s="2"/>
      <c r="I59" s="2"/>
      <c r="J59" s="2"/>
      <c r="K59" s="2"/>
    </row>
    <row r="60" spans="3:12">
      <c r="C60" t="s">
        <v>4</v>
      </c>
      <c r="D60" s="1" t="s">
        <v>2</v>
      </c>
      <c r="E60" s="1" t="s">
        <v>50</v>
      </c>
      <c r="F60" s="1">
        <f t="shared" ref="F60:K60" si="38">F13</f>
        <v>0.5</v>
      </c>
      <c r="G60" s="1">
        <f t="shared" si="38"/>
        <v>0</v>
      </c>
      <c r="H60" s="1">
        <f t="shared" si="38"/>
        <v>0.5</v>
      </c>
      <c r="I60" s="1">
        <f t="shared" si="38"/>
        <v>0.5</v>
      </c>
      <c r="J60" s="1">
        <f t="shared" si="38"/>
        <v>0.5</v>
      </c>
      <c r="K60" s="1">
        <f t="shared" si="38"/>
        <v>0.5</v>
      </c>
    </row>
    <row r="61" spans="3:12">
      <c r="D61" s="1"/>
      <c r="E61" s="1" t="s">
        <v>51</v>
      </c>
      <c r="F61" s="1">
        <f t="shared" ref="F61:K61" si="39">F22</f>
        <v>0</v>
      </c>
      <c r="G61" s="1">
        <f t="shared" si="39"/>
        <v>0.5</v>
      </c>
      <c r="H61" s="1">
        <f t="shared" si="39"/>
        <v>0.5</v>
      </c>
      <c r="I61" s="1">
        <f t="shared" si="39"/>
        <v>0.33333333333333331</v>
      </c>
      <c r="J61" s="1">
        <f t="shared" si="39"/>
        <v>0</v>
      </c>
      <c r="K61" s="1">
        <f t="shared" si="39"/>
        <v>0</v>
      </c>
    </row>
    <row r="62" spans="3:12">
      <c r="D62" s="1"/>
      <c r="E62" s="1" t="s">
        <v>52</v>
      </c>
      <c r="F62" s="1">
        <f t="shared" ref="F62:K62" si="40">F31</f>
        <v>0.33333333333333331</v>
      </c>
      <c r="G62" s="1">
        <f t="shared" si="40"/>
        <v>0</v>
      </c>
      <c r="H62" s="1">
        <f t="shared" si="40"/>
        <v>0.5</v>
      </c>
      <c r="I62" s="1">
        <f>I31</f>
        <v>0</v>
      </c>
      <c r="J62" s="1">
        <f t="shared" si="40"/>
        <v>0.33333333333333331</v>
      </c>
      <c r="K62" s="1">
        <f t="shared" si="40"/>
        <v>0.5</v>
      </c>
    </row>
    <row r="63" spans="3:12">
      <c r="D63" s="1"/>
      <c r="E63" s="1" t="s">
        <v>53</v>
      </c>
      <c r="F63" s="1">
        <f t="shared" ref="F63:K63" si="41">F40</f>
        <v>0.16666666666666666</v>
      </c>
      <c r="G63" s="1">
        <f t="shared" si="41"/>
        <v>0</v>
      </c>
      <c r="H63" s="1">
        <f t="shared" si="41"/>
        <v>0.5</v>
      </c>
      <c r="I63" s="1">
        <f>I40</f>
        <v>0.16666666666666666</v>
      </c>
      <c r="J63" s="1">
        <f t="shared" si="41"/>
        <v>0.33333333333333331</v>
      </c>
      <c r="K63" s="1">
        <f t="shared" si="41"/>
        <v>0.5</v>
      </c>
    </row>
    <row r="64" spans="3:12">
      <c r="D64" s="1"/>
      <c r="E64" s="1" t="s">
        <v>54</v>
      </c>
      <c r="F64" s="1">
        <f t="shared" ref="F64:K64" si="42">F49</f>
        <v>8.3333333333333329E-2</v>
      </c>
      <c r="G64" s="1">
        <f t="shared" si="42"/>
        <v>0</v>
      </c>
      <c r="H64" s="1">
        <f t="shared" si="42"/>
        <v>0.5</v>
      </c>
      <c r="I64" s="1">
        <f>I49</f>
        <v>8.3333333333333329E-2</v>
      </c>
      <c r="J64" s="1">
        <f t="shared" si="42"/>
        <v>8.3333333333333329E-2</v>
      </c>
      <c r="K64" s="1">
        <f t="shared" si="42"/>
        <v>8.3333333333333329E-2</v>
      </c>
    </row>
    <row r="65" spans="3:11">
      <c r="D65" s="1" t="s">
        <v>11</v>
      </c>
      <c r="E65" s="1" t="s">
        <v>50</v>
      </c>
      <c r="F65" s="1" t="str">
        <f t="shared" ref="F65:K65" si="43">F9</f>
        <v>Y</v>
      </c>
      <c r="G65" s="1" t="str">
        <f t="shared" si="43"/>
        <v>N</v>
      </c>
      <c r="H65" s="1" t="str">
        <f t="shared" si="43"/>
        <v>N</v>
      </c>
      <c r="I65" s="1" t="str">
        <f t="shared" si="43"/>
        <v>N</v>
      </c>
      <c r="J65" s="1" t="str">
        <f t="shared" si="43"/>
        <v>N</v>
      </c>
      <c r="K65" s="1" t="str">
        <f t="shared" si="43"/>
        <v>N</v>
      </c>
    </row>
    <row r="66" spans="3:11">
      <c r="D66" s="1"/>
      <c r="E66" s="1" t="s">
        <v>51</v>
      </c>
      <c r="F66" s="1" t="str">
        <f t="shared" ref="F66:K66" si="44">F18</f>
        <v>N</v>
      </c>
      <c r="G66" s="1" t="str">
        <f t="shared" si="44"/>
        <v>Y</v>
      </c>
      <c r="H66" s="1" t="str">
        <f t="shared" si="44"/>
        <v>N</v>
      </c>
      <c r="I66" s="1" t="str">
        <f t="shared" si="44"/>
        <v>N</v>
      </c>
      <c r="J66" s="1" t="str">
        <f t="shared" si="44"/>
        <v>N</v>
      </c>
      <c r="K66" s="1" t="str">
        <f t="shared" si="44"/>
        <v>N</v>
      </c>
    </row>
    <row r="67" spans="3:11">
      <c r="D67" s="1"/>
      <c r="E67" s="1" t="s">
        <v>52</v>
      </c>
      <c r="F67" s="1" t="str">
        <f t="shared" ref="F67:K67" si="45">F27</f>
        <v>N</v>
      </c>
      <c r="G67" s="1" t="str">
        <f t="shared" si="45"/>
        <v>N</v>
      </c>
      <c r="H67" s="1" t="str">
        <f t="shared" si="45"/>
        <v>Y</v>
      </c>
      <c r="I67" s="1" t="str">
        <f>I27</f>
        <v>Y</v>
      </c>
      <c r="J67" s="1" t="str">
        <f t="shared" si="45"/>
        <v>N</v>
      </c>
      <c r="K67" s="1" t="str">
        <f t="shared" si="45"/>
        <v>N</v>
      </c>
    </row>
    <row r="68" spans="3:11">
      <c r="D68" s="1"/>
      <c r="E68" s="1" t="s">
        <v>53</v>
      </c>
      <c r="F68" s="1" t="str">
        <f t="shared" ref="F68:K68" si="46">F36</f>
        <v>N</v>
      </c>
      <c r="G68" s="1" t="str">
        <f t="shared" si="46"/>
        <v>N</v>
      </c>
      <c r="H68" s="1" t="str">
        <f t="shared" si="46"/>
        <v>N</v>
      </c>
      <c r="I68" s="1" t="str">
        <f>I36</f>
        <v>N</v>
      </c>
      <c r="J68" s="1" t="str">
        <f t="shared" si="46"/>
        <v>Y</v>
      </c>
      <c r="K68" s="1" t="str">
        <f t="shared" si="46"/>
        <v>Y</v>
      </c>
    </row>
    <row r="69" spans="3:11">
      <c r="D69" s="1"/>
      <c r="E69" s="1" t="s">
        <v>54</v>
      </c>
      <c r="F69" s="1" t="str">
        <f t="shared" ref="F69:K69" si="47">F45</f>
        <v>N</v>
      </c>
      <c r="G69" s="1" t="str">
        <f t="shared" si="47"/>
        <v>N</v>
      </c>
      <c r="H69" s="1" t="str">
        <f t="shared" si="47"/>
        <v>N</v>
      </c>
      <c r="I69" s="1" t="str">
        <f>I45</f>
        <v>N</v>
      </c>
      <c r="J69" s="1" t="str">
        <f t="shared" si="47"/>
        <v>N</v>
      </c>
      <c r="K69" s="1" t="str">
        <f t="shared" si="47"/>
        <v>N</v>
      </c>
    </row>
    <row r="72" spans="3:11">
      <c r="C72" t="s">
        <v>39</v>
      </c>
    </row>
    <row r="73" spans="3:11">
      <c r="C73" t="s">
        <v>34</v>
      </c>
      <c r="D73" t="s">
        <v>36</v>
      </c>
    </row>
    <row r="74" spans="3:11">
      <c r="C74" t="s">
        <v>35</v>
      </c>
      <c r="D74" t="s">
        <v>41</v>
      </c>
    </row>
    <row r="75" spans="3:11">
      <c r="C75" t="s">
        <v>40</v>
      </c>
      <c r="D75" t="s">
        <v>37</v>
      </c>
    </row>
    <row r="76" spans="3:11">
      <c r="C76" t="s">
        <v>55</v>
      </c>
      <c r="D76" t="s">
        <v>38</v>
      </c>
    </row>
    <row r="78" spans="3:11">
      <c r="C78" t="s">
        <v>43</v>
      </c>
    </row>
    <row r="79" spans="3:11">
      <c r="C79" t="s">
        <v>44</v>
      </c>
      <c r="D79">
        <v>10</v>
      </c>
      <c r="H79" t="s">
        <v>56</v>
      </c>
    </row>
    <row r="80" spans="3:11">
      <c r="C80" t="s">
        <v>45</v>
      </c>
      <c r="D80">
        <v>1</v>
      </c>
      <c r="E80">
        <v>0</v>
      </c>
      <c r="H80" t="s">
        <v>57</v>
      </c>
    </row>
    <row r="81" spans="3:8">
      <c r="C81" t="s">
        <v>46</v>
      </c>
      <c r="D81">
        <v>1</v>
      </c>
      <c r="E81">
        <v>-3</v>
      </c>
      <c r="H81" t="s">
        <v>58</v>
      </c>
    </row>
  </sheetData>
  <phoneticPr fontId="1"/>
  <conditionalFormatting sqref="F36:K36">
    <cfRule type="cellIs" dxfId="7" priority="8" operator="equal">
      <formula>"Y"</formula>
    </cfRule>
  </conditionalFormatting>
  <conditionalFormatting sqref="F45:K45 F9:K9 F18:K18 F27:K27 F65:K69">
    <cfRule type="cellIs" dxfId="6" priority="7" operator="equal">
      <formula>"Y"</formula>
    </cfRule>
  </conditionalFormatting>
  <conditionalFormatting sqref="F10:K10 F14:K14">
    <cfRule type="cellIs" dxfId="5" priority="6" operator="equal">
      <formula>"○"</formula>
    </cfRule>
  </conditionalFormatting>
  <conditionalFormatting sqref="F46:K46 F37:K37 F28:K28 F19:K19">
    <cfRule type="cellIs" dxfId="4" priority="5" operator="equal">
      <formula>"○"</formula>
    </cfRule>
  </conditionalFormatting>
  <conditionalFormatting sqref="F23:K23">
    <cfRule type="cellIs" dxfId="3" priority="4" operator="equal">
      <formula>"○"</formula>
    </cfRule>
  </conditionalFormatting>
  <conditionalFormatting sqref="F32:K32">
    <cfRule type="cellIs" dxfId="2" priority="3" operator="equal">
      <formula>"○"</formula>
    </cfRule>
  </conditionalFormatting>
  <conditionalFormatting sqref="F41:K41">
    <cfRule type="cellIs" dxfId="1" priority="2" operator="equal">
      <formula>"○"</formula>
    </cfRule>
  </conditionalFormatting>
  <conditionalFormatting sqref="F50:K50">
    <cfRule type="cellIs" dxfId="0" priority="1" operator="equal">
      <formula>"○"</formula>
    </cfRule>
  </conditionalFormatting>
  <pageMargins left="0.7" right="0.7" top="0.75" bottom="0.75" header="0.3" footer="0.3"/>
  <pageSetup paperSize="9" orientation="portrait" r:id="rId1"/>
  <ignoredErrors>
    <ignoredError sqref="G10 G37 H28:I28 G46 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sample</vt:lpstr>
      <vt:lpstr>author</vt:lpstr>
      <vt:lpstr>good</vt:lpstr>
      <vt:lpstr>ng</vt:lpstr>
      <vt:lpstr>notAuthor</vt:lpstr>
      <vt:lpstr>Pauthor0</vt:lpstr>
      <vt:lpstr>Pauthor1</vt:lpstr>
      <vt:lpstr>Pgood</vt:lpstr>
      <vt:lpstr>Png</vt:lpstr>
      <vt:lpstr>QPpool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2015-06-08T08:13:59Z</dcterms:created>
  <dcterms:modified xsi:type="dcterms:W3CDTF">2015-06-08T08:28:30Z</dcterms:modified>
</cp:coreProperties>
</file>